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l.sise\kulm\users$\mari.kortsini\Documents\"/>
    </mc:Choice>
  </mc:AlternateContent>
  <xr:revisionPtr revIDLastSave="0" documentId="13_ncr:1_{0D083711-275A-40AD-B458-B0E9CA076F1D}" xr6:coauthVersionLast="47" xr6:coauthVersionMax="47" xr10:uidLastSave="{00000000-0000-0000-0000-000000000000}"/>
  <bookViews>
    <workbookView xWindow="30090" yWindow="2010" windowWidth="21900" windowHeight="16125" xr2:uid="{00000000-000D-0000-FFFF-FFFF00000000}"/>
  </bookViews>
  <sheets>
    <sheet name="Toetuse saajal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9" i="3"/>
  <c r="C23" i="3"/>
  <c r="D10" i="3" s="1"/>
  <c r="C22" i="3"/>
  <c r="D9" i="3" s="1"/>
  <c r="C9" i="3"/>
  <c r="H15" i="3" s="1"/>
  <c r="B4" i="3"/>
  <c r="H9" i="3" l="1"/>
  <c r="C10" i="3" s="1"/>
  <c r="H18" i="3" s="1"/>
  <c r="H10" i="3" l="1"/>
  <c r="H14" i="3" s="1"/>
  <c r="H1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Kadri Loide</author>
  </authors>
  <commentList>
    <comment ref="G8" authorId="0" shapeId="0" xr:uid="{7131D1BD-F588-4AA9-A8C0-5AB11ADCEFE9}">
      <text>
        <r>
          <rPr>
            <sz val="9"/>
            <color indexed="81"/>
            <rFont val="Tahoma"/>
            <family val="2"/>
            <charset val="186"/>
          </rPr>
          <t xml:space="preserve">interest rate should be calculated according to the calendar year, means </t>
        </r>
        <r>
          <rPr>
            <u/>
            <sz val="9"/>
            <color indexed="81"/>
            <rFont val="Tahoma"/>
            <family val="2"/>
            <charset val="186"/>
          </rPr>
          <t>365</t>
        </r>
        <r>
          <rPr>
            <sz val="9"/>
            <color indexed="81"/>
            <rFont val="Tahoma"/>
            <family val="2"/>
            <charset val="186"/>
          </rPr>
          <t xml:space="preserve"> or </t>
        </r>
        <r>
          <rPr>
            <u/>
            <sz val="9"/>
            <color indexed="81"/>
            <rFont val="Tahoma"/>
            <family val="2"/>
            <charset val="186"/>
          </rPr>
          <t>366</t>
        </r>
        <r>
          <rPr>
            <sz val="9"/>
            <color indexed="81"/>
            <rFont val="Tahoma"/>
            <family val="2"/>
            <charset val="186"/>
          </rPr>
          <t xml:space="preserve"> days.</t>
        </r>
      </text>
    </comment>
  </commentList>
</comments>
</file>

<file path=xl/sharedStrings.xml><?xml version="1.0" encoding="utf-8"?>
<sst xmlns="http://schemas.openxmlformats.org/spreadsheetml/2006/main" count="21" uniqueCount="21">
  <si>
    <t>15.07.2024-14.07.2025</t>
  </si>
  <si>
    <t>Väljamakse kuupäev</t>
  </si>
  <si>
    <t>Väljamakstud  toetus</t>
  </si>
  <si>
    <t>Väljamakstud toetus kokku</t>
  </si>
  <si>
    <t>Tagasinõude otsuse kuupäev</t>
  </si>
  <si>
    <t>Tegelik tagasimakse päev</t>
  </si>
  <si>
    <t>Toetuse saaja</t>
  </si>
  <si>
    <t>Intressiperiood</t>
  </si>
  <si>
    <t>Summa millelt arvutatakse intressi</t>
  </si>
  <si>
    <t>Intressmäär aastas</t>
  </si>
  <si>
    <t>Algus</t>
  </si>
  <si>
    <t>Lõpp</t>
  </si>
  <si>
    <t>Päevade arv</t>
  </si>
  <si>
    <t>Tagasinõutava abi summa koos intressiga perioodi eest</t>
  </si>
  <si>
    <t>Toetus koos intressiga</t>
  </si>
  <si>
    <t xml:space="preserve">  toetus </t>
  </si>
  <si>
    <t xml:space="preserve">  intress</t>
  </si>
  <si>
    <t>lisanduv intress ühes päevas kokku</t>
  </si>
  <si>
    <t>Mittetulundusühing AFEKT</t>
  </si>
  <si>
    <t>Intressi baasmäärad</t>
  </si>
  <si>
    <t>15.07.2024-29.10.2025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</si>
</sst>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Rockwell"/>
      <family val="1"/>
    </font>
    <font>
      <b/>
      <u/>
      <sz val="10"/>
      <name val="Rockwell"/>
      <family val="1"/>
    </font>
    <font>
      <sz val="10"/>
      <color theme="1"/>
      <name val="Rockwell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  <font>
      <sz val="10"/>
      <color rgb="FFFF0000"/>
      <name val="Rockwell"/>
      <family val="1"/>
    </font>
    <font>
      <sz val="10"/>
      <color theme="1"/>
      <name val="Arial"/>
      <charset val="186"/>
    </font>
    <font>
      <sz val="9"/>
      <color indexed="81"/>
      <name val="Tahoma"/>
      <family val="2"/>
      <charset val="186"/>
    </font>
    <font>
      <u/>
      <sz val="9"/>
      <color indexed="8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left" vertical="center"/>
    </xf>
    <xf numFmtId="4" fontId="4" fillId="2" borderId="8" xfId="0" quotePrefix="1" applyNumberFormat="1" applyFont="1" applyFill="1" applyBorder="1"/>
    <xf numFmtId="0" fontId="5" fillId="2" borderId="9" xfId="0" applyFont="1" applyFill="1" applyBorder="1" applyAlignment="1">
      <alignment horizontal="left"/>
    </xf>
    <xf numFmtId="4" fontId="6" fillId="2" borderId="10" xfId="0" quotePrefix="1" applyNumberFormat="1" applyFont="1" applyFill="1" applyBorder="1"/>
    <xf numFmtId="14" fontId="3" fillId="2" borderId="7" xfId="0" applyNumberFormat="1" applyFont="1" applyFill="1" applyBorder="1" applyAlignment="1">
      <alignment horizontal="left" vertical="center"/>
    </xf>
    <xf numFmtId="4" fontId="3" fillId="2" borderId="11" xfId="0" applyNumberFormat="1" applyFont="1" applyFill="1" applyBorder="1"/>
    <xf numFmtId="14" fontId="2" fillId="2" borderId="9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vertical="center"/>
    </xf>
    <xf numFmtId="14" fontId="2" fillId="0" borderId="0" xfId="0" applyNumberFormat="1" applyFont="1"/>
    <xf numFmtId="14" fontId="5" fillId="3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2" fontId="4" fillId="0" borderId="1" xfId="0" applyNumberFormat="1" applyFont="1" applyBorder="1" applyAlignment="1">
      <alignment horizontal="left"/>
    </xf>
    <xf numFmtId="4" fontId="4" fillId="0" borderId="1" xfId="0" quotePrefix="1" applyNumberFormat="1" applyFont="1" applyBorder="1"/>
    <xf numFmtId="4" fontId="4" fillId="0" borderId="1" xfId="1" quotePrefix="1" applyNumberFormat="1" applyFont="1" applyFill="1" applyBorder="1"/>
    <xf numFmtId="14" fontId="4" fillId="0" borderId="1" xfId="0" applyNumberFormat="1" applyFont="1" applyBorder="1"/>
    <xf numFmtId="3" fontId="4" fillId="3" borderId="2" xfId="0" applyNumberFormat="1" applyFont="1" applyFill="1" applyBorder="1"/>
    <xf numFmtId="4" fontId="4" fillId="0" borderId="1" xfId="0" applyNumberFormat="1" applyFont="1" applyBorder="1"/>
    <xf numFmtId="14" fontId="4" fillId="0" borderId="1" xfId="0" applyNumberFormat="1" applyFont="1" applyBorder="1" applyAlignment="1">
      <alignment horizontal="left"/>
    </xf>
    <xf numFmtId="14" fontId="7" fillId="0" borderId="1" xfId="0" applyNumberFormat="1" applyFont="1" applyBorder="1"/>
    <xf numFmtId="4" fontId="6" fillId="4" borderId="16" xfId="0" applyNumberFormat="1" applyFont="1" applyFill="1" applyBorder="1"/>
    <xf numFmtId="4" fontId="4" fillId="4" borderId="4" xfId="0" applyNumberFormat="1" applyFont="1" applyFill="1" applyBorder="1"/>
    <xf numFmtId="0" fontId="8" fillId="0" borderId="0" xfId="0" applyFont="1"/>
    <xf numFmtId="164" fontId="6" fillId="4" borderId="1" xfId="0" applyNumberFormat="1" applyFont="1" applyFill="1" applyBorder="1"/>
    <xf numFmtId="0" fontId="6" fillId="4" borderId="13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colors>
    <mruColors>
      <color rgb="FFCCECFF"/>
      <color rgb="FFCC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tabSelected="1" workbookViewId="0">
      <selection activeCell="H18" sqref="H18"/>
    </sheetView>
  </sheetViews>
  <sheetFormatPr defaultRowHeight="15" x14ac:dyDescent="0.25"/>
  <cols>
    <col min="1" max="1" width="30.140625" customWidth="1"/>
    <col min="2" max="2" width="31.28515625" customWidth="1"/>
    <col min="3" max="3" width="17.42578125" customWidth="1"/>
    <col min="4" max="4" width="14.5703125" customWidth="1"/>
    <col min="5" max="5" width="16" customWidth="1"/>
    <col min="6" max="6" width="17.85546875" customWidth="1"/>
    <col min="8" max="8" width="47.140625" customWidth="1"/>
  </cols>
  <sheetData>
    <row r="1" spans="1:8" ht="15.75" thickBot="1" x14ac:dyDescent="0.3">
      <c r="A1" s="2"/>
      <c r="B1" s="2"/>
      <c r="C1" s="2"/>
      <c r="D1" s="2"/>
      <c r="E1" s="2"/>
      <c r="F1" s="2"/>
      <c r="G1" s="2"/>
      <c r="H1" s="2"/>
    </row>
    <row r="2" spans="1:8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</row>
    <row r="3" spans="1:8" x14ac:dyDescent="0.25">
      <c r="A3" s="5">
        <v>45488</v>
      </c>
      <c r="B3" s="6">
        <v>14000</v>
      </c>
      <c r="C3" s="2"/>
      <c r="D3" s="2"/>
      <c r="E3" s="2"/>
      <c r="F3" s="2"/>
      <c r="G3" s="2"/>
      <c r="H3" s="2"/>
    </row>
    <row r="4" spans="1:8" ht="15.75" thickBot="1" x14ac:dyDescent="0.3">
      <c r="A4" s="7" t="s">
        <v>3</v>
      </c>
      <c r="B4" s="8">
        <f>SUM(B3:B3)</f>
        <v>14000</v>
      </c>
      <c r="C4" s="2"/>
      <c r="D4" s="2"/>
      <c r="E4" s="2"/>
      <c r="F4" s="2"/>
      <c r="G4" s="2"/>
      <c r="H4" s="2"/>
    </row>
    <row r="5" spans="1:8" x14ac:dyDescent="0.25">
      <c r="A5" s="9" t="s">
        <v>4</v>
      </c>
      <c r="B5" s="10" t="s">
        <v>5</v>
      </c>
      <c r="C5" s="2"/>
      <c r="D5" s="2"/>
      <c r="E5" s="2"/>
      <c r="F5" s="2"/>
      <c r="G5" s="2"/>
      <c r="H5" s="2"/>
    </row>
    <row r="6" spans="1:8" ht="15.75" thickBot="1" x14ac:dyDescent="0.3">
      <c r="A6" s="11">
        <v>45940</v>
      </c>
      <c r="B6" s="12"/>
      <c r="C6" s="13"/>
      <c r="D6" s="13"/>
      <c r="E6" s="2"/>
      <c r="F6" s="2"/>
      <c r="G6" s="2"/>
      <c r="H6" s="2"/>
    </row>
    <row r="7" spans="1:8" x14ac:dyDescent="0.25">
      <c r="A7" s="14"/>
      <c r="B7" s="15"/>
      <c r="C7" s="2"/>
      <c r="D7" s="2"/>
      <c r="E7" s="2"/>
      <c r="F7" s="2"/>
      <c r="G7" s="2"/>
      <c r="H7" s="2"/>
    </row>
    <row r="8" spans="1:8" ht="39" x14ac:dyDescent="0.25">
      <c r="A8" s="16" t="s">
        <v>6</v>
      </c>
      <c r="B8" s="17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7" t="s">
        <v>12</v>
      </c>
      <c r="H8" s="18" t="s">
        <v>13</v>
      </c>
    </row>
    <row r="9" spans="1:8" x14ac:dyDescent="0.25">
      <c r="A9" s="19" t="s">
        <v>18</v>
      </c>
      <c r="B9" s="20" t="s">
        <v>0</v>
      </c>
      <c r="C9" s="21">
        <f>B3</f>
        <v>14000</v>
      </c>
      <c r="D9" s="22">
        <f>C22</f>
        <v>5.1100000000000003</v>
      </c>
      <c r="E9" s="23">
        <v>45488</v>
      </c>
      <c r="F9" s="23">
        <v>45852</v>
      </c>
      <c r="G9" s="24">
        <f>F9-E9+1</f>
        <v>365</v>
      </c>
      <c r="H9" s="25">
        <f>C9*(1+D9/100)</f>
        <v>14715.4</v>
      </c>
    </row>
    <row r="10" spans="1:8" x14ac:dyDescent="0.25">
      <c r="A10" s="19"/>
      <c r="B10" s="26" t="s">
        <v>20</v>
      </c>
      <c r="C10" s="21">
        <f>H9</f>
        <v>14715.4</v>
      </c>
      <c r="D10" s="22">
        <f>C23</f>
        <v>3.21</v>
      </c>
      <c r="E10" s="23">
        <v>45853</v>
      </c>
      <c r="F10" s="27">
        <v>45959</v>
      </c>
      <c r="G10" s="24">
        <f>F10-E10+1</f>
        <v>107</v>
      </c>
      <c r="H10" s="25">
        <f>C10*(1+D10/100)^(G10/365)</f>
        <v>14852.331034992638</v>
      </c>
    </row>
    <row r="11" spans="1:8" x14ac:dyDescent="0.25">
      <c r="A11" s="19"/>
      <c r="B11" s="26"/>
      <c r="C11" s="21"/>
      <c r="D11" s="22"/>
      <c r="E11" s="23"/>
      <c r="F11" s="23"/>
      <c r="G11" s="24"/>
      <c r="H11" s="25"/>
    </row>
    <row r="12" spans="1:8" x14ac:dyDescent="0.25">
      <c r="A12" s="19"/>
      <c r="B12" s="26"/>
      <c r="C12" s="21"/>
      <c r="D12" s="22"/>
      <c r="E12" s="23"/>
      <c r="F12" s="23"/>
      <c r="G12" s="24"/>
      <c r="H12" s="25"/>
    </row>
    <row r="13" spans="1:8" ht="15.75" thickBot="1" x14ac:dyDescent="0.3">
      <c r="A13" s="19"/>
      <c r="B13" s="26"/>
      <c r="C13" s="21"/>
      <c r="D13" s="22"/>
      <c r="E13" s="23"/>
      <c r="F13" s="23"/>
      <c r="G13" s="24"/>
      <c r="H13" s="25"/>
    </row>
    <row r="14" spans="1:8" x14ac:dyDescent="0.25">
      <c r="A14" s="32" t="s">
        <v>14</v>
      </c>
      <c r="B14" s="33"/>
      <c r="C14" s="33"/>
      <c r="D14" s="33"/>
      <c r="E14" s="33"/>
      <c r="F14" s="33"/>
      <c r="G14" s="34"/>
      <c r="H14" s="28">
        <f>H10</f>
        <v>14852.331034992638</v>
      </c>
    </row>
    <row r="15" spans="1:8" x14ac:dyDescent="0.25">
      <c r="A15" s="35" t="s">
        <v>15</v>
      </c>
      <c r="B15" s="36"/>
      <c r="C15" s="36"/>
      <c r="D15" s="36"/>
      <c r="E15" s="36"/>
      <c r="F15" s="36"/>
      <c r="G15" s="37"/>
      <c r="H15" s="29">
        <f>C9</f>
        <v>14000</v>
      </c>
    </row>
    <row r="16" spans="1:8" x14ac:dyDescent="0.25">
      <c r="A16" s="35" t="s">
        <v>16</v>
      </c>
      <c r="B16" s="36"/>
      <c r="C16" s="36"/>
      <c r="D16" s="36"/>
      <c r="E16" s="36"/>
      <c r="F16" s="36"/>
      <c r="G16" s="37"/>
      <c r="H16" s="29">
        <f>H14-H15</f>
        <v>852.3310349926378</v>
      </c>
    </row>
    <row r="17" spans="1:8" x14ac:dyDescent="0.25">
      <c r="A17" s="30"/>
      <c r="B17" s="30"/>
      <c r="C17" s="30"/>
      <c r="D17" s="30"/>
      <c r="E17" s="30"/>
      <c r="F17" s="30"/>
      <c r="G17" s="30"/>
      <c r="H17" s="30"/>
    </row>
    <row r="18" spans="1:8" x14ac:dyDescent="0.25">
      <c r="A18" s="38" t="s">
        <v>17</v>
      </c>
      <c r="B18" s="39"/>
      <c r="C18" s="39"/>
      <c r="D18" s="39"/>
      <c r="E18" s="39"/>
      <c r="F18" s="39"/>
      <c r="G18" s="39"/>
      <c r="H18" s="31">
        <f>C10*D10/365*1/100</f>
        <v>1.2941488767123288</v>
      </c>
    </row>
    <row r="19" spans="1:8" x14ac:dyDescent="0.25">
      <c r="A19" s="30"/>
      <c r="B19" s="30"/>
      <c r="C19" s="30"/>
      <c r="D19" s="30"/>
      <c r="E19" s="30"/>
      <c r="F19" s="30"/>
      <c r="G19" s="30"/>
      <c r="H19" s="30"/>
    </row>
    <row r="21" spans="1:8" x14ac:dyDescent="0.25">
      <c r="A21" t="s">
        <v>19</v>
      </c>
    </row>
    <row r="22" spans="1:8" x14ac:dyDescent="0.25">
      <c r="A22" s="1">
        <v>45488</v>
      </c>
      <c r="B22">
        <v>4.1100000000000003</v>
      </c>
      <c r="C22">
        <f>B22+100/100</f>
        <v>5.1100000000000003</v>
      </c>
    </row>
    <row r="23" spans="1:8" x14ac:dyDescent="0.25">
      <c r="A23" s="1">
        <v>45901</v>
      </c>
      <c r="B23">
        <v>2.21</v>
      </c>
      <c r="C23">
        <f>B23+100/100</f>
        <v>3.21</v>
      </c>
    </row>
  </sheetData>
  <mergeCells count="4">
    <mergeCell ref="A14:G14"/>
    <mergeCell ref="A15:G15"/>
    <mergeCell ref="A16:G16"/>
    <mergeCell ref="A18:G18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FBE2CB6E36FE48A2CE666EA57B184A" ma:contentTypeVersion="14" ma:contentTypeDescription="Loo uus dokument" ma:contentTypeScope="" ma:versionID="fc72b484ae3b6f87d6b70042e8e5107a">
  <xsd:schema xmlns:xsd="http://www.w3.org/2001/XMLSchema" xmlns:xs="http://www.w3.org/2001/XMLSchema" xmlns:p="http://schemas.microsoft.com/office/2006/metadata/properties" xmlns:ns2="fdc7d447-b6f5-46bd-b305-55a600c88dba" xmlns:ns3="3d7fb3fa-7f75-4382-a1fe-43b99e0a9782" targetNamespace="http://schemas.microsoft.com/office/2006/metadata/properties" ma:root="true" ma:fieldsID="225963a4ed07fccbb850fb35c7373cf0" ns2:_="" ns3:_="">
    <xsd:import namespace="fdc7d447-b6f5-46bd-b305-55a600c88dba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7d447-b6f5-46bd-b305-55a600c88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65ed83-17bd-40f8-9bdc-5f711162617e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fdc7d447-b6f5-46bd-b305-55a600c88d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392C9-6B5E-49EB-8893-5C989E78D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7d447-b6f5-46bd-b305-55a600c88dba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A0455-2E77-4FF7-B18A-7E0E7F7A5779}">
  <ds:schemaRefs>
    <ds:schemaRef ds:uri="http://purl.org/dc/dcmitype/"/>
    <ds:schemaRef ds:uri="http://purl.org/dc/elements/1.1/"/>
    <ds:schemaRef ds:uri="http://purl.org/dc/terms/"/>
    <ds:schemaRef ds:uri="fdc7d447-b6f5-46bd-b305-55a600c88d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d7fb3fa-7f75-4382-a1fe-43b99e0a978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B88197-1D77-4FE7-9D88-81351A207A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Toetuse saajale</vt:lpstr>
    </vt:vector>
  </TitlesOfParts>
  <Company>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EvelinP</dc:creator>
  <cp:lastModifiedBy>Mari Kõrtsini</cp:lastModifiedBy>
  <cp:lastPrinted>2013-03-14T15:15:50Z</cp:lastPrinted>
  <dcterms:created xsi:type="dcterms:W3CDTF">2013-03-14T15:15:20Z</dcterms:created>
  <dcterms:modified xsi:type="dcterms:W3CDTF">2025-10-21T11:01:01Z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0x010100A8FBE2CB6E36FE48A2CE666EA57B184A</vt:lpwstr>
  </property>
  <property fmtid="{D5CDD505-2E9C-101B-9397-08002B2CF9AE}" pid="3" name="Order">
    <vt:r8>1148600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2025-09-19T12:24:01Z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f8e3acbf-8e6e-40d9-959a-43da67d22cd4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